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70" windowHeight="64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'Лист1'!$A$1:$I$72</definedName>
  </definedNames>
  <calcPr fullCalcOnLoad="1"/>
</workbook>
</file>

<file path=xl/sharedStrings.xml><?xml version="1.0" encoding="utf-8"?>
<sst xmlns="http://schemas.openxmlformats.org/spreadsheetml/2006/main" count="127" uniqueCount="74">
  <si>
    <t>П Р Е Й С К У Р А Н Т</t>
  </si>
  <si>
    <t>п/п</t>
  </si>
  <si>
    <t>Ед.изм.</t>
  </si>
  <si>
    <t>без НДС</t>
  </si>
  <si>
    <t>шт</t>
  </si>
  <si>
    <t>н-р</t>
  </si>
  <si>
    <t>Подматрацник ИВ-3000-00(шир.700 мм.)</t>
  </si>
  <si>
    <t>Подматрацник ИВ-3000-01(шир.800 мм.)</t>
  </si>
  <si>
    <t>Подматрацник ИВ-3000-02(шир.900 мм.)</t>
  </si>
  <si>
    <t>тн.</t>
  </si>
  <si>
    <t>шт.</t>
  </si>
  <si>
    <t xml:space="preserve">   </t>
  </si>
  <si>
    <t xml:space="preserve">Отходы древесные </t>
  </si>
  <si>
    <t>Матрац 7001-00(шир.700 мм.)</t>
  </si>
  <si>
    <t>Матрац 7001-01(шир.800 мм.)</t>
  </si>
  <si>
    <t>Матрац 7001-02(шир.900 мм.)</t>
  </si>
  <si>
    <t>Стол обеденный  ИВ-123</t>
  </si>
  <si>
    <t>м3</t>
  </si>
  <si>
    <t>Н-р мебели для отдыха "Ивушка" ИВ-46</t>
  </si>
  <si>
    <t>Н-р мебели для отдыха "Натали" ИВ-171</t>
  </si>
  <si>
    <t>Скамья угловая ИВ-330-01</t>
  </si>
  <si>
    <t>Табурет ИВ-251.1</t>
  </si>
  <si>
    <t>Наматрацник 1200*600*70</t>
  </si>
  <si>
    <t>с НДС</t>
  </si>
  <si>
    <t>м куб пл</t>
  </si>
  <si>
    <t>кресло ИВ-46-02</t>
  </si>
  <si>
    <t>Опилки влажностью 55% и бол.</t>
  </si>
  <si>
    <t>Наименование  изделия</t>
  </si>
  <si>
    <t>Отходы древесные распиленные</t>
  </si>
  <si>
    <t>Дрова круглые  (пиленные) не более 50см</t>
  </si>
  <si>
    <t>Тахта Б-5448</t>
  </si>
  <si>
    <t xml:space="preserve"> Республиканское унитарное производственное предприятие"Исправительное учреждение №5" </t>
  </si>
  <si>
    <t xml:space="preserve">Свободно-отпускная цена за ед. продукции г.Ивацевичи </t>
  </si>
  <si>
    <t>Свободно-отпускная цена за ед. продукции г.Дзержинск</t>
  </si>
  <si>
    <t>кресло ИВ-171-02</t>
  </si>
  <si>
    <t>в том числе: Диван-тахта ИВ-46-01</t>
  </si>
  <si>
    <t xml:space="preserve">Стол  журнальный   ИВ-600-02                </t>
  </si>
  <si>
    <t xml:space="preserve">Стол складной 820*820*450мм ИВ-222 </t>
  </si>
  <si>
    <t>Табурет ЛАЙТ на метал каркасе 350*350*450мм</t>
  </si>
  <si>
    <t>Табурет Т-1 ИВ-298.14.1 320*320*450мм</t>
  </si>
  <si>
    <t>Шкаф для одежды ИВ-298.1.3.1 1400*650*2400мм</t>
  </si>
  <si>
    <t>Шкаф для одежды ИВ-298.1.5.1 1600*650*2400мм</t>
  </si>
  <si>
    <t>Стул КЛЕРК ИВ-23 (КОЖЗАМ)</t>
  </si>
  <si>
    <t>Стул Бемар  ИВ-22.3 отделка лаком</t>
  </si>
  <si>
    <t>Стул Бемар-К  ИВ-22.3.1 отделка лаком</t>
  </si>
  <si>
    <t>Стул Бекар  ИВ-22.4 отделка нитролаком</t>
  </si>
  <si>
    <t>Стул Бекар  ИВ-22.4 отделка краской ВД АК</t>
  </si>
  <si>
    <t xml:space="preserve">Комод К ИВ 298.25.1  900*450*1200мм </t>
  </si>
  <si>
    <t>Диван раскладной "Надежда" ИВ-201</t>
  </si>
  <si>
    <t>Кресло раскладное "Диана"  ИВ-200</t>
  </si>
  <si>
    <t>в том числе: Диван раскладной ИВ-171-01</t>
  </si>
  <si>
    <t>Диван раскладной "Агат" ИВ-210</t>
  </si>
  <si>
    <t>Стол-тумба ИВ-223 раз 900*350*750мм</t>
  </si>
  <si>
    <t>Стул КЛЕРК ИВ-23 (ТКАНЬ)</t>
  </si>
  <si>
    <t>Шкаф для одежды (ИВ-298.27.1.3.1) раз 1400*650*2000 мм</t>
  </si>
  <si>
    <t>Шкаф для одежды (ИВ-298.28.1.5.1) раз 1600*650*2300 мм</t>
  </si>
  <si>
    <t xml:space="preserve">Шкаф для одежды (ИВ-298.27.1.3.1)  раз 1400*650*2000 мм </t>
  </si>
  <si>
    <t xml:space="preserve">Стеллаж угловой (ИВ-298.29.1.4.8) раз 430*630*2000 мм </t>
  </si>
  <si>
    <t xml:space="preserve">Дрова распиленные колотые </t>
  </si>
  <si>
    <t>Кровать Рекорд 01 ИВ-2001(шир.700 мм.) хв пород без подматрацника</t>
  </si>
  <si>
    <t>Кровать Рекорд 01 ИВ-2001-01(шир.800 мм.) хв пород без подматрацника</t>
  </si>
  <si>
    <t>Кровать  Рекорд 01 ИВ-2001-02(шир.900 мм.) хв пород без подматрацника</t>
  </si>
  <si>
    <t>Кровать 2-х ярусная ИВ-2100.1-01 хв пород без подматрацника</t>
  </si>
  <si>
    <t>Кровать 2-х ярусная ИВ-2100.1 хв пород без подматрацника</t>
  </si>
  <si>
    <t>Кровать детская КД-4-02.1 без ящика лак хв пород</t>
  </si>
  <si>
    <t>Кровать детская КД-4-03.1 с ящиком лак хв пород</t>
  </si>
  <si>
    <t>Кровать детская КД-4-02.1 без ящика бейц хв пород</t>
  </si>
  <si>
    <t xml:space="preserve">Кровать детская КД-4-03.1 с ящиком  бейц хв пород </t>
  </si>
  <si>
    <t>Кровать детская КД-4-02.1 без ящика краска хв пород</t>
  </si>
  <si>
    <t>Кровать детская КД-4-03.1 с ящиком краска хв пород</t>
  </si>
  <si>
    <t>Кроватка детская КД-6 (ящик+ механизм качания) лак хв пород</t>
  </si>
  <si>
    <t>на готовую продукцию от "2" сентября 2019 года</t>
  </si>
  <si>
    <t>Производственная себестоимость</t>
  </si>
  <si>
    <t>Контактный телефон: 801645-3-01-96, 6-06-48, +375 29 801-56-96;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</si>
</sst>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_-* #,##0_р_._-;\-* #,##0_р_._-;_-* &quot;-&quot;??_р_._-;_-@_-"/>
    <numFmt numFmtId="176" formatCode="0.000000"/>
    <numFmt numFmtId="177" formatCode="0.00000"/>
  </numFmts>
  <fonts count="51">
    <font>
      <sz val="12"/>
      <name val="Arial Cyr"/>
      <family val="0"/>
    </font>
    <font>
      <sz val="8"/>
      <name val="Arial Cyr"/>
      <family val="0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"/>
      <name val="Times New Roman"/>
      <family val="1"/>
    </font>
    <font>
      <b/>
      <u val="single"/>
      <sz val="13"/>
      <name val="Times New Roman"/>
      <family val="1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b/>
      <i/>
      <sz val="26"/>
      <name val="Times New Roman"/>
      <family val="1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8"/>
      <name val="Times New Roman"/>
      <family val="1"/>
    </font>
    <font>
      <b/>
      <sz val="26"/>
      <color indexed="9"/>
      <name val="Times New Roman"/>
      <family val="1"/>
    </font>
    <font>
      <b/>
      <sz val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1"/>
      <name val="Times New Roman"/>
      <family val="1"/>
    </font>
    <font>
      <b/>
      <sz val="26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5" fontId="7" fillId="0" borderId="0" xfId="58" applyNumberFormat="1" applyFont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right"/>
    </xf>
    <xf numFmtId="2" fontId="49" fillId="0" borderId="22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2" fontId="49" fillId="0" borderId="23" xfId="0" applyNumberFormat="1" applyFont="1" applyFill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2" fontId="8" fillId="0" borderId="25" xfId="0" applyNumberFormat="1" applyFont="1" applyBorder="1" applyAlignment="1">
      <alignment horizontal="right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center"/>
    </xf>
    <xf numFmtId="2" fontId="8" fillId="0" borderId="27" xfId="0" applyNumberFormat="1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2" fontId="8" fillId="0" borderId="21" xfId="0" applyNumberFormat="1" applyFont="1" applyFill="1" applyBorder="1" applyAlignment="1">
      <alignment horizontal="right"/>
    </xf>
    <xf numFmtId="0" fontId="8" fillId="0" borderId="29" xfId="0" applyFont="1" applyBorder="1" applyAlignment="1">
      <alignment horizontal="center"/>
    </xf>
    <xf numFmtId="0" fontId="8" fillId="0" borderId="25" xfId="0" applyFont="1" applyFill="1" applyBorder="1" applyAlignment="1">
      <alignment/>
    </xf>
    <xf numFmtId="2" fontId="8" fillId="0" borderId="25" xfId="0" applyNumberFormat="1" applyFont="1" applyFill="1" applyBorder="1" applyAlignment="1">
      <alignment horizontal="right"/>
    </xf>
    <xf numFmtId="2" fontId="8" fillId="0" borderId="27" xfId="0" applyNumberFormat="1" applyFont="1" applyFill="1" applyBorder="1" applyAlignment="1">
      <alignment horizontal="right"/>
    </xf>
    <xf numFmtId="2" fontId="49" fillId="0" borderId="30" xfId="0" applyNumberFormat="1" applyFont="1" applyFill="1" applyBorder="1" applyAlignment="1">
      <alignment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2" fontId="8" fillId="0" borderId="27" xfId="0" applyNumberFormat="1" applyFont="1" applyBorder="1" applyAlignment="1">
      <alignment/>
    </xf>
    <xf numFmtId="0" fontId="8" fillId="0" borderId="32" xfId="0" applyFont="1" applyFill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2" fontId="8" fillId="0" borderId="33" xfId="0" applyNumberFormat="1" applyFont="1" applyFill="1" applyBorder="1" applyAlignment="1">
      <alignment horizontal="right"/>
    </xf>
    <xf numFmtId="2" fontId="49" fillId="0" borderId="34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2" fontId="8" fillId="34" borderId="22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2" fontId="8" fillId="34" borderId="25" xfId="0" applyNumberFormat="1" applyFont="1" applyFill="1" applyBorder="1" applyAlignment="1">
      <alignment/>
    </xf>
    <xf numFmtId="2" fontId="49" fillId="0" borderId="35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center"/>
    </xf>
    <xf numFmtId="2" fontId="8" fillId="34" borderId="27" xfId="0" applyNumberFormat="1" applyFont="1" applyFill="1" applyBorder="1" applyAlignment="1">
      <alignment/>
    </xf>
    <xf numFmtId="2" fontId="49" fillId="0" borderId="37" xfId="0" applyNumberFormat="1" applyFont="1" applyFill="1" applyBorder="1" applyAlignment="1">
      <alignment/>
    </xf>
    <xf numFmtId="0" fontId="8" fillId="0" borderId="38" xfId="0" applyFont="1" applyFill="1" applyBorder="1" applyAlignment="1">
      <alignment horizontal="center"/>
    </xf>
    <xf numFmtId="2" fontId="8" fillId="6" borderId="22" xfId="0" applyNumberFormat="1" applyFont="1" applyFill="1" applyBorder="1" applyAlignment="1">
      <alignment horizontal="right"/>
    </xf>
    <xf numFmtId="2" fontId="8" fillId="0" borderId="23" xfId="0" applyNumberFormat="1" applyFont="1" applyFill="1" applyBorder="1" applyAlignment="1">
      <alignment/>
    </xf>
    <xf numFmtId="2" fontId="8" fillId="6" borderId="16" xfId="0" applyNumberFormat="1" applyFont="1" applyFill="1" applyBorder="1" applyAlignment="1">
      <alignment horizontal="right"/>
    </xf>
    <xf numFmtId="2" fontId="8" fillId="0" borderId="17" xfId="0" applyNumberFormat="1" applyFont="1" applyFill="1" applyBorder="1" applyAlignment="1">
      <alignment/>
    </xf>
    <xf numFmtId="2" fontId="8" fillId="6" borderId="39" xfId="0" applyNumberFormat="1" applyFont="1" applyFill="1" applyBorder="1" applyAlignment="1">
      <alignment horizontal="right"/>
    </xf>
    <xf numFmtId="2" fontId="8" fillId="0" borderId="39" xfId="0" applyNumberFormat="1" applyFont="1" applyFill="1" applyBorder="1" applyAlignment="1">
      <alignment/>
    </xf>
    <xf numFmtId="2" fontId="8" fillId="0" borderId="22" xfId="0" applyNumberFormat="1" applyFont="1" applyFill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2" fontId="8" fillId="0" borderId="16" xfId="0" applyNumberFormat="1" applyFont="1" applyBorder="1" applyAlignment="1">
      <alignment/>
    </xf>
    <xf numFmtId="0" fontId="8" fillId="0" borderId="3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2" fontId="49" fillId="0" borderId="23" xfId="0" applyNumberFormat="1" applyFont="1" applyBorder="1" applyAlignment="1">
      <alignment/>
    </xf>
    <xf numFmtId="0" fontId="8" fillId="0" borderId="40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36" xfId="0" applyFont="1" applyBorder="1" applyAlignment="1">
      <alignment/>
    </xf>
    <xf numFmtId="2" fontId="49" fillId="0" borderId="34" xfId="0" applyNumberFormat="1" applyFont="1" applyBorder="1" applyAlignment="1">
      <alignment/>
    </xf>
    <xf numFmtId="2" fontId="8" fillId="0" borderId="33" xfId="0" applyNumberFormat="1" applyFont="1" applyBorder="1" applyAlignment="1">
      <alignment horizontal="right"/>
    </xf>
    <xf numFmtId="0" fontId="8" fillId="0" borderId="16" xfId="0" applyFont="1" applyFill="1" applyBorder="1" applyAlignment="1">
      <alignment horizontal="left"/>
    </xf>
    <xf numFmtId="0" fontId="8" fillId="35" borderId="22" xfId="0" applyFont="1" applyFill="1" applyBorder="1" applyAlignment="1">
      <alignment/>
    </xf>
    <xf numFmtId="1" fontId="8" fillId="0" borderId="22" xfId="0" applyNumberFormat="1" applyFont="1" applyBorder="1" applyAlignment="1">
      <alignment/>
    </xf>
    <xf numFmtId="2" fontId="49" fillId="36" borderId="22" xfId="0" applyNumberFormat="1" applyFont="1" applyFill="1" applyBorder="1" applyAlignment="1">
      <alignment/>
    </xf>
    <xf numFmtId="2" fontId="49" fillId="0" borderId="22" xfId="0" applyNumberFormat="1" applyFont="1" applyFill="1" applyBorder="1" applyAlignment="1">
      <alignment/>
    </xf>
    <xf numFmtId="1" fontId="8" fillId="37" borderId="22" xfId="0" applyNumberFormat="1" applyFont="1" applyFill="1" applyBorder="1" applyAlignment="1">
      <alignment/>
    </xf>
    <xf numFmtId="1" fontId="50" fillId="0" borderId="23" xfId="0" applyNumberFormat="1" applyFont="1" applyFill="1" applyBorder="1" applyAlignment="1">
      <alignment/>
    </xf>
    <xf numFmtId="0" fontId="8" fillId="35" borderId="25" xfId="0" applyFont="1" applyFill="1" applyBorder="1" applyAlignment="1">
      <alignment/>
    </xf>
    <xf numFmtId="1" fontId="8" fillId="0" borderId="25" xfId="0" applyNumberFormat="1" applyFont="1" applyBorder="1" applyAlignment="1">
      <alignment/>
    </xf>
    <xf numFmtId="2" fontId="49" fillId="36" borderId="25" xfId="0" applyNumberFormat="1" applyFont="1" applyFill="1" applyBorder="1" applyAlignment="1">
      <alignment/>
    </xf>
    <xf numFmtId="2" fontId="49" fillId="0" borderId="25" xfId="0" applyNumberFormat="1" applyFont="1" applyFill="1" applyBorder="1" applyAlignment="1">
      <alignment/>
    </xf>
    <xf numFmtId="1" fontId="8" fillId="37" borderId="25" xfId="0" applyNumberFormat="1" applyFont="1" applyFill="1" applyBorder="1" applyAlignment="1">
      <alignment/>
    </xf>
    <xf numFmtId="1" fontId="50" fillId="0" borderId="35" xfId="0" applyNumberFormat="1" applyFont="1" applyFill="1" applyBorder="1" applyAlignment="1">
      <alignment/>
    </xf>
    <xf numFmtId="0" fontId="8" fillId="35" borderId="25" xfId="0" applyFont="1" applyFill="1" applyBorder="1" applyAlignment="1">
      <alignment horizontal="left"/>
    </xf>
    <xf numFmtId="0" fontId="8" fillId="35" borderId="27" xfId="0" applyFont="1" applyFill="1" applyBorder="1" applyAlignment="1">
      <alignment horizontal="left"/>
    </xf>
    <xf numFmtId="1" fontId="8" fillId="0" borderId="27" xfId="0" applyNumberFormat="1" applyFont="1" applyBorder="1" applyAlignment="1">
      <alignment/>
    </xf>
    <xf numFmtId="2" fontId="49" fillId="36" borderId="27" xfId="0" applyNumberFormat="1" applyFont="1" applyFill="1" applyBorder="1" applyAlignment="1">
      <alignment/>
    </xf>
    <xf numFmtId="2" fontId="49" fillId="0" borderId="27" xfId="0" applyNumberFormat="1" applyFont="1" applyFill="1" applyBorder="1" applyAlignment="1">
      <alignment/>
    </xf>
    <xf numFmtId="1" fontId="8" fillId="35" borderId="27" xfId="0" applyNumberFormat="1" applyFont="1" applyFill="1" applyBorder="1" applyAlignment="1">
      <alignment/>
    </xf>
    <xf numFmtId="1" fontId="50" fillId="0" borderId="37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top" wrapText="1"/>
    </xf>
    <xf numFmtId="0" fontId="8" fillId="33" borderId="41" xfId="0" applyFont="1" applyFill="1" applyBorder="1" applyAlignment="1">
      <alignment horizontal="center" vertical="top" wrapText="1"/>
    </xf>
    <xf numFmtId="0" fontId="8" fillId="33" borderId="42" xfId="0" applyFont="1" applyFill="1" applyBorder="1" applyAlignment="1">
      <alignment horizontal="center" vertical="top" wrapText="1"/>
    </xf>
    <xf numFmtId="0" fontId="8" fillId="33" borderId="4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8" fillId="33" borderId="44" xfId="0" applyFont="1" applyFill="1" applyBorder="1" applyAlignment="1">
      <alignment horizontal="center" wrapText="1"/>
    </xf>
    <xf numFmtId="0" fontId="8" fillId="33" borderId="45" xfId="0" applyFont="1" applyFill="1" applyBorder="1" applyAlignment="1">
      <alignment horizontal="center" wrapText="1"/>
    </xf>
    <xf numFmtId="0" fontId="8" fillId="33" borderId="46" xfId="0" applyFont="1" applyFill="1" applyBorder="1" applyAlignment="1">
      <alignment horizontal="center" wrapText="1"/>
    </xf>
    <xf numFmtId="2" fontId="8" fillId="0" borderId="22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16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1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2" fontId="49" fillId="36" borderId="47" xfId="0" applyNumberFormat="1" applyFont="1" applyFill="1" applyBorder="1" applyAlignment="1">
      <alignment/>
    </xf>
    <xf numFmtId="2" fontId="49" fillId="36" borderId="48" xfId="0" applyNumberFormat="1" applyFont="1" applyFill="1" applyBorder="1" applyAlignment="1">
      <alignment/>
    </xf>
    <xf numFmtId="2" fontId="49" fillId="36" borderId="21" xfId="0" applyNumberFormat="1" applyFont="1" applyFill="1" applyBorder="1" applyAlignment="1">
      <alignment/>
    </xf>
    <xf numFmtId="2" fontId="49" fillId="36" borderId="49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="50" zoomScaleSheetLayoutView="50" workbookViewId="0" topLeftCell="A1">
      <selection activeCell="C1" sqref="C1:I1"/>
    </sheetView>
  </sheetViews>
  <sheetFormatPr defaultColWidth="8.796875" defaultRowHeight="34.5" customHeight="1"/>
  <cols>
    <col min="1" max="1" width="13.8984375" style="2" customWidth="1"/>
    <col min="2" max="2" width="6.59765625" style="2" customWidth="1"/>
    <col min="3" max="3" width="134.59765625" style="2" customWidth="1"/>
    <col min="4" max="4" width="17" style="2" customWidth="1"/>
    <col min="5" max="5" width="0.1015625" style="2" customWidth="1"/>
    <col min="6" max="6" width="15.296875" style="2" customWidth="1"/>
    <col min="7" max="7" width="15.3984375" style="2" customWidth="1"/>
    <col min="8" max="8" width="16.19921875" style="2" customWidth="1"/>
    <col min="9" max="9" width="17.69921875" style="2" customWidth="1"/>
    <col min="10" max="16384" width="8.8984375" style="2" customWidth="1"/>
  </cols>
  <sheetData>
    <row r="1" spans="2:9" ht="34.5" customHeight="1">
      <c r="B1" s="12"/>
      <c r="C1" s="120" t="s">
        <v>0</v>
      </c>
      <c r="D1" s="120"/>
      <c r="E1" s="120"/>
      <c r="F1" s="120"/>
      <c r="G1" s="120"/>
      <c r="H1" s="120"/>
      <c r="I1" s="120"/>
    </row>
    <row r="2" spans="2:9" ht="28.5" customHeight="1">
      <c r="B2" s="12"/>
      <c r="C2" s="12"/>
      <c r="D2" s="13"/>
      <c r="E2" s="13"/>
      <c r="F2" s="13"/>
      <c r="G2" s="12"/>
      <c r="H2" s="12"/>
      <c r="I2" s="12"/>
    </row>
    <row r="3" spans="2:9" ht="42" customHeight="1">
      <c r="B3" s="12"/>
      <c r="C3" s="120" t="s">
        <v>71</v>
      </c>
      <c r="D3" s="120"/>
      <c r="E3" s="120"/>
      <c r="F3" s="120"/>
      <c r="G3" s="120"/>
      <c r="H3" s="120"/>
      <c r="I3" s="120"/>
    </row>
    <row r="4" spans="2:9" ht="28.5" customHeight="1">
      <c r="B4" s="12"/>
      <c r="C4" s="12"/>
      <c r="D4" s="13"/>
      <c r="E4" s="13"/>
      <c r="F4" s="13"/>
      <c r="G4" s="14"/>
      <c r="H4" s="14"/>
      <c r="I4" s="14"/>
    </row>
    <row r="5" spans="2:9" ht="39.75" customHeight="1">
      <c r="B5" s="12"/>
      <c r="C5" s="125" t="s">
        <v>31</v>
      </c>
      <c r="D5" s="125"/>
      <c r="E5" s="125"/>
      <c r="F5" s="125"/>
      <c r="G5" s="125"/>
      <c r="H5" s="125"/>
      <c r="I5" s="125"/>
    </row>
    <row r="6" spans="2:9" ht="16.5" customHeight="1" thickBot="1">
      <c r="B6" s="12"/>
      <c r="C6" s="12"/>
      <c r="D6" s="13"/>
      <c r="E6" s="13" t="s">
        <v>11</v>
      </c>
      <c r="F6" s="12"/>
      <c r="G6" s="12"/>
      <c r="H6" s="12"/>
      <c r="I6" s="12"/>
    </row>
    <row r="7" spans="2:9" ht="34.5" customHeight="1">
      <c r="B7" s="15"/>
      <c r="C7" s="16"/>
      <c r="D7" s="16"/>
      <c r="E7" s="126" t="s">
        <v>72</v>
      </c>
      <c r="F7" s="121" t="s">
        <v>32</v>
      </c>
      <c r="G7" s="122"/>
      <c r="H7" s="121" t="s">
        <v>33</v>
      </c>
      <c r="I7" s="122"/>
    </row>
    <row r="8" spans="2:9" ht="105.75" customHeight="1">
      <c r="B8" s="17" t="s">
        <v>1</v>
      </c>
      <c r="C8" s="113" t="s">
        <v>27</v>
      </c>
      <c r="D8" s="18" t="s">
        <v>2</v>
      </c>
      <c r="E8" s="127"/>
      <c r="F8" s="123"/>
      <c r="G8" s="124"/>
      <c r="H8" s="123"/>
      <c r="I8" s="124"/>
    </row>
    <row r="9" spans="2:9" ht="36" customHeight="1" thickBot="1">
      <c r="B9" s="19"/>
      <c r="C9" s="20"/>
      <c r="D9" s="20"/>
      <c r="E9" s="128"/>
      <c r="F9" s="21" t="s">
        <v>3</v>
      </c>
      <c r="G9" s="22" t="s">
        <v>23</v>
      </c>
      <c r="H9" s="21" t="s">
        <v>3</v>
      </c>
      <c r="I9" s="22" t="s">
        <v>23</v>
      </c>
    </row>
    <row r="10" spans="2:9" ht="34.5" customHeight="1" thickBot="1">
      <c r="B10" s="23">
        <v>1</v>
      </c>
      <c r="C10" s="24">
        <v>2</v>
      </c>
      <c r="D10" s="24">
        <v>5</v>
      </c>
      <c r="E10" s="24">
        <v>6</v>
      </c>
      <c r="F10" s="25">
        <v>7</v>
      </c>
      <c r="G10" s="26">
        <v>8</v>
      </c>
      <c r="H10" s="27">
        <v>9</v>
      </c>
      <c r="I10" s="28">
        <v>10</v>
      </c>
    </row>
    <row r="11" spans="2:9" ht="34.5" customHeight="1" thickBot="1">
      <c r="B11" s="29">
        <v>1</v>
      </c>
      <c r="C11" s="30" t="s">
        <v>30</v>
      </c>
      <c r="D11" s="31" t="s">
        <v>10</v>
      </c>
      <c r="E11" s="32">
        <v>207.49</v>
      </c>
      <c r="F11" s="129">
        <v>253.99</v>
      </c>
      <c r="G11" s="92">
        <f>F11*1.2</f>
        <v>304.788</v>
      </c>
      <c r="H11" s="34">
        <f>F11*1.0597</f>
        <v>269.153203</v>
      </c>
      <c r="I11" s="35">
        <f aca="true" t="shared" si="0" ref="I11:I29">H11*1.2</f>
        <v>322.9838436</v>
      </c>
    </row>
    <row r="12" spans="2:9" ht="34.5" customHeight="1" thickBot="1">
      <c r="B12" s="36">
        <v>2</v>
      </c>
      <c r="C12" s="37" t="s">
        <v>48</v>
      </c>
      <c r="D12" s="38" t="s">
        <v>10</v>
      </c>
      <c r="E12" s="39">
        <v>293.75</v>
      </c>
      <c r="F12" s="111">
        <v>350.93</v>
      </c>
      <c r="G12" s="92">
        <f aca="true" t="shared" si="1" ref="G12:G51">F12*1.2</f>
        <v>421.116</v>
      </c>
      <c r="H12" s="34">
        <f aca="true" t="shared" si="2" ref="H12:H51">F12*1.0597</f>
        <v>371.88052100000004</v>
      </c>
      <c r="I12" s="35">
        <f t="shared" si="0"/>
        <v>446.25662520000003</v>
      </c>
    </row>
    <row r="13" spans="2:9" ht="34.5" customHeight="1" thickBot="1">
      <c r="B13" s="36">
        <v>3</v>
      </c>
      <c r="C13" s="37" t="s">
        <v>49</v>
      </c>
      <c r="D13" s="38" t="s">
        <v>10</v>
      </c>
      <c r="E13" s="39">
        <v>218.66</v>
      </c>
      <c r="F13" s="111">
        <v>268.1</v>
      </c>
      <c r="G13" s="92">
        <f t="shared" si="1"/>
        <v>321.72</v>
      </c>
      <c r="H13" s="34">
        <f t="shared" si="2"/>
        <v>284.10557000000006</v>
      </c>
      <c r="I13" s="35">
        <f t="shared" si="0"/>
        <v>340.9266840000001</v>
      </c>
    </row>
    <row r="14" spans="2:9" ht="34.5" customHeight="1" thickBot="1">
      <c r="B14" s="40">
        <v>4</v>
      </c>
      <c r="C14" s="41" t="s">
        <v>20</v>
      </c>
      <c r="D14" s="42" t="s">
        <v>10</v>
      </c>
      <c r="E14" s="43">
        <v>181.54</v>
      </c>
      <c r="F14" s="130">
        <v>247.6</v>
      </c>
      <c r="G14" s="92">
        <f t="shared" si="1"/>
        <v>297.12</v>
      </c>
      <c r="H14" s="34">
        <f t="shared" si="2"/>
        <v>262.38172000000003</v>
      </c>
      <c r="I14" s="35">
        <f t="shared" si="0"/>
        <v>314.858064</v>
      </c>
    </row>
    <row r="15" spans="2:9" ht="34.5" customHeight="1" thickBot="1">
      <c r="B15" s="44"/>
      <c r="C15" s="133" t="s">
        <v>19</v>
      </c>
      <c r="D15" s="31" t="s">
        <v>5</v>
      </c>
      <c r="E15" s="45">
        <f>E16+E17+E17</f>
        <v>552.29</v>
      </c>
      <c r="F15" s="45">
        <f>F16+F17+F17</f>
        <v>670.5799999999999</v>
      </c>
      <c r="G15" s="139">
        <f t="shared" si="1"/>
        <v>804.6959999999999</v>
      </c>
      <c r="H15" s="34">
        <f t="shared" si="2"/>
        <v>710.613626</v>
      </c>
      <c r="I15" s="35">
        <f t="shared" si="0"/>
        <v>852.7363512</v>
      </c>
    </row>
    <row r="16" spans="2:9" ht="34.5" customHeight="1" thickBot="1">
      <c r="B16" s="46">
        <v>5</v>
      </c>
      <c r="C16" s="47" t="s">
        <v>50</v>
      </c>
      <c r="D16" s="38" t="s">
        <v>10</v>
      </c>
      <c r="E16" s="48">
        <v>242.69</v>
      </c>
      <c r="F16" s="111">
        <v>296.32</v>
      </c>
      <c r="G16" s="139">
        <f t="shared" si="1"/>
        <v>355.584</v>
      </c>
      <c r="H16" s="34">
        <f t="shared" si="2"/>
        <v>314.010304</v>
      </c>
      <c r="I16" s="35">
        <f t="shared" si="0"/>
        <v>376.8123648</v>
      </c>
    </row>
    <row r="17" spans="2:9" ht="34.5" customHeight="1" thickBot="1">
      <c r="B17" s="46"/>
      <c r="C17" s="41" t="s">
        <v>34</v>
      </c>
      <c r="D17" s="42" t="s">
        <v>10</v>
      </c>
      <c r="E17" s="49">
        <v>154.8</v>
      </c>
      <c r="F17" s="130">
        <v>187.13</v>
      </c>
      <c r="G17" s="140">
        <f t="shared" si="1"/>
        <v>224.55599999999998</v>
      </c>
      <c r="H17" s="34">
        <f t="shared" si="2"/>
        <v>198.30166100000002</v>
      </c>
      <c r="I17" s="50">
        <f t="shared" si="0"/>
        <v>237.96199320000002</v>
      </c>
    </row>
    <row r="18" spans="2:9" ht="34.5" customHeight="1" thickBot="1">
      <c r="B18" s="51">
        <v>6</v>
      </c>
      <c r="C18" s="133" t="s">
        <v>18</v>
      </c>
      <c r="D18" s="31" t="s">
        <v>5</v>
      </c>
      <c r="E18" s="45">
        <f>E19+E20+E20</f>
        <v>498.70000000000005</v>
      </c>
      <c r="F18" s="45">
        <f>F19+F20+F20</f>
        <v>627.3100000000001</v>
      </c>
      <c r="G18" s="141">
        <f t="shared" si="1"/>
        <v>752.772</v>
      </c>
      <c r="H18" s="34">
        <f t="shared" si="2"/>
        <v>664.7604070000001</v>
      </c>
      <c r="I18" s="35">
        <f t="shared" si="0"/>
        <v>797.7124884000001</v>
      </c>
    </row>
    <row r="19" spans="2:9" ht="34.5" customHeight="1" thickBot="1">
      <c r="B19" s="52"/>
      <c r="C19" s="47" t="s">
        <v>35</v>
      </c>
      <c r="D19" s="110" t="s">
        <v>10</v>
      </c>
      <c r="E19" s="53">
        <v>244.76</v>
      </c>
      <c r="F19" s="111">
        <v>304.61</v>
      </c>
      <c r="G19" s="139">
        <f t="shared" si="1"/>
        <v>365.532</v>
      </c>
      <c r="H19" s="34">
        <f t="shared" si="2"/>
        <v>322.79521700000004</v>
      </c>
      <c r="I19" s="35">
        <f t="shared" si="0"/>
        <v>387.35426040000004</v>
      </c>
    </row>
    <row r="20" spans="2:9" ht="34.5" customHeight="1" thickBot="1">
      <c r="B20" s="54"/>
      <c r="C20" s="41" t="s">
        <v>25</v>
      </c>
      <c r="D20" s="114" t="s">
        <v>10</v>
      </c>
      <c r="E20" s="55">
        <v>126.97</v>
      </c>
      <c r="F20" s="130">
        <v>161.35</v>
      </c>
      <c r="G20" s="140">
        <f t="shared" si="1"/>
        <v>193.61999999999998</v>
      </c>
      <c r="H20" s="34">
        <f t="shared" si="2"/>
        <v>170.982595</v>
      </c>
      <c r="I20" s="50">
        <f t="shared" si="0"/>
        <v>205.179114</v>
      </c>
    </row>
    <row r="21" spans="1:9" ht="34.5" customHeight="1" thickBot="1">
      <c r="A21" s="10"/>
      <c r="B21" s="56">
        <v>7</v>
      </c>
      <c r="C21" s="57" t="s">
        <v>51</v>
      </c>
      <c r="D21" s="115" t="s">
        <v>10</v>
      </c>
      <c r="E21" s="59">
        <v>508.24</v>
      </c>
      <c r="F21" s="131">
        <v>599.14</v>
      </c>
      <c r="G21" s="142">
        <f t="shared" si="1"/>
        <v>718.968</v>
      </c>
      <c r="H21" s="34">
        <f t="shared" si="2"/>
        <v>634.9086580000001</v>
      </c>
      <c r="I21" s="60">
        <f t="shared" si="0"/>
        <v>761.8903896</v>
      </c>
    </row>
    <row r="22" spans="2:9" ht="34.5" customHeight="1" thickBot="1">
      <c r="B22" s="61">
        <f>B21+1</f>
        <v>8</v>
      </c>
      <c r="C22" s="133" t="s">
        <v>43</v>
      </c>
      <c r="D22" s="116" t="s">
        <v>4</v>
      </c>
      <c r="E22" s="62">
        <v>33.45</v>
      </c>
      <c r="F22" s="129">
        <v>51.78</v>
      </c>
      <c r="G22" s="142">
        <f t="shared" si="1"/>
        <v>62.135999999999996</v>
      </c>
      <c r="H22" s="34">
        <f t="shared" si="2"/>
        <v>54.871266000000006</v>
      </c>
      <c r="I22" s="35">
        <f t="shared" si="0"/>
        <v>65.8455192</v>
      </c>
    </row>
    <row r="23" spans="2:9" ht="34.5" customHeight="1" thickBot="1">
      <c r="B23" s="63">
        <f>B22+1</f>
        <v>9</v>
      </c>
      <c r="C23" s="47" t="s">
        <v>44</v>
      </c>
      <c r="D23" s="110" t="s">
        <v>4</v>
      </c>
      <c r="E23" s="64">
        <v>33.21</v>
      </c>
      <c r="F23" s="111">
        <v>51.67</v>
      </c>
      <c r="G23" s="142">
        <f t="shared" si="1"/>
        <v>62.004</v>
      </c>
      <c r="H23" s="34">
        <f t="shared" si="2"/>
        <v>54.75469900000001</v>
      </c>
      <c r="I23" s="65">
        <f t="shared" si="0"/>
        <v>65.7056388</v>
      </c>
    </row>
    <row r="24" spans="2:9" ht="34.5" customHeight="1" thickBot="1">
      <c r="B24" s="63">
        <f>B23+1</f>
        <v>10</v>
      </c>
      <c r="C24" s="47" t="s">
        <v>45</v>
      </c>
      <c r="D24" s="110" t="s">
        <v>4</v>
      </c>
      <c r="E24" s="64">
        <v>38.78</v>
      </c>
      <c r="F24" s="111">
        <v>62.48</v>
      </c>
      <c r="G24" s="142">
        <f t="shared" si="1"/>
        <v>74.976</v>
      </c>
      <c r="H24" s="34">
        <f t="shared" si="2"/>
        <v>66.21005600000001</v>
      </c>
      <c r="I24" s="65">
        <f t="shared" si="0"/>
        <v>79.4520672</v>
      </c>
    </row>
    <row r="25" spans="2:9" ht="34.5" customHeight="1" thickBot="1">
      <c r="B25" s="66">
        <f aca="true" t="shared" si="3" ref="B25:B66">B24+1</f>
        <v>11</v>
      </c>
      <c r="C25" s="134" t="s">
        <v>46</v>
      </c>
      <c r="D25" s="114" t="s">
        <v>4</v>
      </c>
      <c r="E25" s="67">
        <v>37.16</v>
      </c>
      <c r="F25" s="130">
        <v>60.7</v>
      </c>
      <c r="G25" s="142">
        <f t="shared" si="1"/>
        <v>72.84</v>
      </c>
      <c r="H25" s="34">
        <f t="shared" si="2"/>
        <v>64.32379</v>
      </c>
      <c r="I25" s="68">
        <f t="shared" si="0"/>
        <v>77.188548</v>
      </c>
    </row>
    <row r="26" spans="2:9" ht="34.5" customHeight="1" thickBot="1">
      <c r="B26" s="69">
        <f t="shared" si="3"/>
        <v>12</v>
      </c>
      <c r="C26" s="135" t="s">
        <v>38</v>
      </c>
      <c r="D26" s="116" t="s">
        <v>10</v>
      </c>
      <c r="E26" s="70">
        <v>12.28</v>
      </c>
      <c r="F26" s="129">
        <v>17.55</v>
      </c>
      <c r="G26" s="142">
        <f t="shared" si="1"/>
        <v>21.06</v>
      </c>
      <c r="H26" s="34">
        <f t="shared" si="2"/>
        <v>18.597735000000004</v>
      </c>
      <c r="I26" s="71">
        <f t="shared" si="0"/>
        <v>22.317282000000002</v>
      </c>
    </row>
    <row r="27" spans="2:9" ht="34.5" customHeight="1" thickBot="1">
      <c r="B27" s="69">
        <f t="shared" si="3"/>
        <v>13</v>
      </c>
      <c r="C27" s="136" t="s">
        <v>39</v>
      </c>
      <c r="D27" s="117" t="s">
        <v>10</v>
      </c>
      <c r="E27" s="72">
        <v>12.39</v>
      </c>
      <c r="F27" s="132">
        <v>18.18</v>
      </c>
      <c r="G27" s="142">
        <f t="shared" si="1"/>
        <v>21.816</v>
      </c>
      <c r="H27" s="34">
        <f t="shared" si="2"/>
        <v>19.265346</v>
      </c>
      <c r="I27" s="73">
        <f>H27*1.2</f>
        <v>23.1184152</v>
      </c>
    </row>
    <row r="28" spans="1:9" ht="34.5" customHeight="1" thickBot="1">
      <c r="A28" s="11"/>
      <c r="B28" s="69">
        <f t="shared" si="3"/>
        <v>14</v>
      </c>
      <c r="C28" s="137" t="s">
        <v>53</v>
      </c>
      <c r="D28" s="118" t="s">
        <v>10</v>
      </c>
      <c r="E28" s="74">
        <v>30.68</v>
      </c>
      <c r="F28" s="75">
        <v>39.75</v>
      </c>
      <c r="G28" s="142">
        <f t="shared" si="1"/>
        <v>47.699999999999996</v>
      </c>
      <c r="H28" s="34">
        <f t="shared" si="2"/>
        <v>42.123075</v>
      </c>
      <c r="I28" s="75">
        <f t="shared" si="0"/>
        <v>50.547689999999996</v>
      </c>
    </row>
    <row r="29" spans="1:9" ht="34.5" customHeight="1" thickBot="1">
      <c r="A29" s="11"/>
      <c r="B29" s="69">
        <f t="shared" si="3"/>
        <v>15</v>
      </c>
      <c r="C29" s="138" t="s">
        <v>42</v>
      </c>
      <c r="D29" s="116" t="s">
        <v>4</v>
      </c>
      <c r="E29" s="70">
        <v>31.81</v>
      </c>
      <c r="F29" s="111">
        <v>40.99</v>
      </c>
      <c r="G29" s="142">
        <f t="shared" si="1"/>
        <v>49.188</v>
      </c>
      <c r="H29" s="34">
        <f t="shared" si="2"/>
        <v>43.43710300000001</v>
      </c>
      <c r="I29" s="76">
        <f t="shared" si="0"/>
        <v>52.12452360000001</v>
      </c>
    </row>
    <row r="30" spans="2:9" ht="34.5" customHeight="1" thickBot="1">
      <c r="B30" s="69">
        <f t="shared" si="3"/>
        <v>16</v>
      </c>
      <c r="C30" s="77" t="s">
        <v>59</v>
      </c>
      <c r="D30" s="116" t="s">
        <v>4</v>
      </c>
      <c r="E30" s="34">
        <v>53.56</v>
      </c>
      <c r="F30" s="129">
        <v>90.27</v>
      </c>
      <c r="G30" s="142">
        <f t="shared" si="1"/>
        <v>108.324</v>
      </c>
      <c r="H30" s="34">
        <f t="shared" si="2"/>
        <v>95.659119</v>
      </c>
      <c r="I30" s="35">
        <f>H30*1.2</f>
        <v>114.7909428</v>
      </c>
    </row>
    <row r="31" spans="2:9" ht="34.5" customHeight="1" thickBot="1">
      <c r="B31" s="69">
        <f t="shared" si="3"/>
        <v>17</v>
      </c>
      <c r="C31" s="37" t="s">
        <v>60</v>
      </c>
      <c r="D31" s="110" t="s">
        <v>4</v>
      </c>
      <c r="E31" s="53">
        <v>56.92</v>
      </c>
      <c r="F31" s="111">
        <v>95.72</v>
      </c>
      <c r="G31" s="142">
        <f t="shared" si="1"/>
        <v>114.86399999999999</v>
      </c>
      <c r="H31" s="34">
        <f t="shared" si="2"/>
        <v>101.43448400000001</v>
      </c>
      <c r="I31" s="35">
        <f>H31*1.2</f>
        <v>121.7213808</v>
      </c>
    </row>
    <row r="32" spans="2:9" ht="34.5" customHeight="1" thickBot="1">
      <c r="B32" s="69">
        <f t="shared" si="3"/>
        <v>18</v>
      </c>
      <c r="C32" s="78" t="s">
        <v>61</v>
      </c>
      <c r="D32" s="117" t="s">
        <v>4</v>
      </c>
      <c r="E32" s="80">
        <v>58.64</v>
      </c>
      <c r="F32" s="132">
        <v>99</v>
      </c>
      <c r="G32" s="142">
        <f t="shared" si="1"/>
        <v>118.8</v>
      </c>
      <c r="H32" s="34">
        <f t="shared" si="2"/>
        <v>104.9103</v>
      </c>
      <c r="I32" s="35">
        <f>H32*1.2</f>
        <v>125.89236</v>
      </c>
    </row>
    <row r="33" spans="2:9" ht="34.5" customHeight="1" thickBot="1">
      <c r="B33" s="69">
        <f t="shared" si="3"/>
        <v>19</v>
      </c>
      <c r="C33" s="77" t="s">
        <v>62</v>
      </c>
      <c r="D33" s="116" t="s">
        <v>4</v>
      </c>
      <c r="E33" s="34">
        <v>132.92</v>
      </c>
      <c r="F33" s="129">
        <v>221.39</v>
      </c>
      <c r="G33" s="142">
        <f t="shared" si="1"/>
        <v>265.66799999999995</v>
      </c>
      <c r="H33" s="34">
        <f t="shared" si="2"/>
        <v>234.606983</v>
      </c>
      <c r="I33" s="35">
        <f>H33*1.2</f>
        <v>281.5283796</v>
      </c>
    </row>
    <row r="34" spans="2:9" ht="34.5" customHeight="1" thickBot="1">
      <c r="B34" s="69">
        <f t="shared" si="3"/>
        <v>20</v>
      </c>
      <c r="C34" s="41" t="s">
        <v>63</v>
      </c>
      <c r="D34" s="42" t="s">
        <v>4</v>
      </c>
      <c r="E34" s="55">
        <v>136.37</v>
      </c>
      <c r="F34" s="130">
        <v>226.41</v>
      </c>
      <c r="G34" s="142">
        <f t="shared" si="1"/>
        <v>271.692</v>
      </c>
      <c r="H34" s="34">
        <f t="shared" si="2"/>
        <v>239.926677</v>
      </c>
      <c r="I34" s="35">
        <f>H34*1.2</f>
        <v>287.9120124</v>
      </c>
    </row>
    <row r="35" spans="2:9" ht="34.5" customHeight="1" thickBot="1">
      <c r="B35" s="69">
        <f t="shared" si="3"/>
        <v>21</v>
      </c>
      <c r="C35" s="81" t="s">
        <v>64</v>
      </c>
      <c r="D35" s="31" t="s">
        <v>4</v>
      </c>
      <c r="E35" s="32">
        <v>52.62</v>
      </c>
      <c r="F35" s="129">
        <v>74.31</v>
      </c>
      <c r="G35" s="142">
        <f>F35*1.1</f>
        <v>81.74100000000001</v>
      </c>
      <c r="H35" s="34">
        <f t="shared" si="2"/>
        <v>78.74630700000002</v>
      </c>
      <c r="I35" s="33">
        <f>H35*1.1</f>
        <v>86.62093770000003</v>
      </c>
    </row>
    <row r="36" spans="2:9" ht="34.5" customHeight="1" thickBot="1">
      <c r="B36" s="69">
        <f t="shared" si="3"/>
        <v>22</v>
      </c>
      <c r="C36" s="82" t="s">
        <v>65</v>
      </c>
      <c r="D36" s="38" t="s">
        <v>4</v>
      </c>
      <c r="E36" s="39">
        <v>65.04</v>
      </c>
      <c r="F36" s="111">
        <v>89.95</v>
      </c>
      <c r="G36" s="142">
        <f aca="true" t="shared" si="4" ref="G36:G41">F36*1.1</f>
        <v>98.94500000000001</v>
      </c>
      <c r="H36" s="34">
        <f t="shared" si="2"/>
        <v>95.32001500000001</v>
      </c>
      <c r="I36" s="83">
        <f aca="true" t="shared" si="5" ref="I36:I41">H36*1.1</f>
        <v>104.85201650000002</v>
      </c>
    </row>
    <row r="37" spans="2:9" ht="34.5" customHeight="1" thickBot="1">
      <c r="B37" s="69">
        <f t="shared" si="3"/>
        <v>23</v>
      </c>
      <c r="C37" s="84" t="s">
        <v>66</v>
      </c>
      <c r="D37" s="38" t="s">
        <v>4</v>
      </c>
      <c r="E37" s="39">
        <v>53.33</v>
      </c>
      <c r="F37" s="48">
        <v>75.06</v>
      </c>
      <c r="G37" s="142">
        <f t="shared" si="4"/>
        <v>82.566</v>
      </c>
      <c r="H37" s="34">
        <f t="shared" si="2"/>
        <v>79.541082</v>
      </c>
      <c r="I37" s="83">
        <f t="shared" si="5"/>
        <v>87.49519020000001</v>
      </c>
    </row>
    <row r="38" spans="2:9" ht="34.5" customHeight="1" thickBot="1">
      <c r="B38" s="69">
        <f t="shared" si="3"/>
        <v>24</v>
      </c>
      <c r="C38" s="85" t="s">
        <v>67</v>
      </c>
      <c r="D38" s="38" t="s">
        <v>4</v>
      </c>
      <c r="E38" s="53">
        <v>66.02</v>
      </c>
      <c r="F38" s="111">
        <v>90.97</v>
      </c>
      <c r="G38" s="142">
        <f t="shared" si="4"/>
        <v>100.06700000000001</v>
      </c>
      <c r="H38" s="34">
        <f t="shared" si="2"/>
        <v>96.40090900000001</v>
      </c>
      <c r="I38" s="83">
        <f t="shared" si="5"/>
        <v>106.04099990000002</v>
      </c>
    </row>
    <row r="39" spans="2:9" ht="34.5" customHeight="1" thickBot="1">
      <c r="B39" s="69">
        <f t="shared" si="3"/>
        <v>25</v>
      </c>
      <c r="C39" s="85" t="s">
        <v>68</v>
      </c>
      <c r="D39" s="38" t="s">
        <v>4</v>
      </c>
      <c r="E39" s="53">
        <v>55.35</v>
      </c>
      <c r="F39" s="111">
        <v>77.18</v>
      </c>
      <c r="G39" s="142">
        <f t="shared" si="4"/>
        <v>84.89800000000001</v>
      </c>
      <c r="H39" s="34">
        <f t="shared" si="2"/>
        <v>81.78764600000001</v>
      </c>
      <c r="I39" s="83">
        <f t="shared" si="5"/>
        <v>89.96641060000002</v>
      </c>
    </row>
    <row r="40" spans="2:9" ht="34.5" customHeight="1" thickBot="1">
      <c r="B40" s="69">
        <f t="shared" si="3"/>
        <v>26</v>
      </c>
      <c r="C40" s="85" t="s">
        <v>69</v>
      </c>
      <c r="D40" s="38" t="s">
        <v>4</v>
      </c>
      <c r="E40" s="53">
        <v>68.41</v>
      </c>
      <c r="F40" s="111">
        <v>93.48</v>
      </c>
      <c r="G40" s="142">
        <f t="shared" si="4"/>
        <v>102.82800000000002</v>
      </c>
      <c r="H40" s="34">
        <f t="shared" si="2"/>
        <v>99.06075600000001</v>
      </c>
      <c r="I40" s="83">
        <f t="shared" si="5"/>
        <v>108.96683160000002</v>
      </c>
    </row>
    <row r="41" spans="2:9" ht="34.5" customHeight="1" thickBot="1">
      <c r="B41" s="69">
        <f t="shared" si="3"/>
        <v>27</v>
      </c>
      <c r="C41" s="86" t="s">
        <v>70</v>
      </c>
      <c r="D41" s="79" t="s">
        <v>4</v>
      </c>
      <c r="E41" s="80">
        <v>87.14</v>
      </c>
      <c r="F41" s="132">
        <v>116.96</v>
      </c>
      <c r="G41" s="142">
        <f t="shared" si="4"/>
        <v>128.656</v>
      </c>
      <c r="H41" s="34">
        <f t="shared" si="2"/>
        <v>123.94251200000001</v>
      </c>
      <c r="I41" s="87">
        <f t="shared" si="5"/>
        <v>136.3367632</v>
      </c>
    </row>
    <row r="42" spans="2:9" ht="34.5" customHeight="1" thickBot="1">
      <c r="B42" s="69">
        <f t="shared" si="3"/>
        <v>28</v>
      </c>
      <c r="C42" s="77" t="s">
        <v>6</v>
      </c>
      <c r="D42" s="31" t="s">
        <v>4</v>
      </c>
      <c r="E42" s="34">
        <v>13.72</v>
      </c>
      <c r="F42" s="129">
        <v>22.27</v>
      </c>
      <c r="G42" s="142">
        <f t="shared" si="1"/>
        <v>26.724</v>
      </c>
      <c r="H42" s="34">
        <f t="shared" si="2"/>
        <v>23.599519</v>
      </c>
      <c r="I42" s="83">
        <f aca="true" t="shared" si="6" ref="I42:I47">H42*1.2</f>
        <v>28.3194228</v>
      </c>
    </row>
    <row r="43" spans="2:9" ht="34.5" customHeight="1" thickBot="1">
      <c r="B43" s="69">
        <f t="shared" si="3"/>
        <v>29</v>
      </c>
      <c r="C43" s="37" t="s">
        <v>7</v>
      </c>
      <c r="D43" s="38" t="s">
        <v>4</v>
      </c>
      <c r="E43" s="53">
        <v>14.09</v>
      </c>
      <c r="F43" s="111">
        <v>22.69</v>
      </c>
      <c r="G43" s="142">
        <f t="shared" si="1"/>
        <v>27.228</v>
      </c>
      <c r="H43" s="34">
        <f t="shared" si="2"/>
        <v>24.044593000000003</v>
      </c>
      <c r="I43" s="83">
        <f t="shared" si="6"/>
        <v>28.8535116</v>
      </c>
    </row>
    <row r="44" spans="2:9" ht="34.5" customHeight="1" thickBot="1">
      <c r="B44" s="69">
        <f t="shared" si="3"/>
        <v>30</v>
      </c>
      <c r="C44" s="78" t="s">
        <v>8</v>
      </c>
      <c r="D44" s="79" t="s">
        <v>4</v>
      </c>
      <c r="E44" s="80">
        <v>14.8</v>
      </c>
      <c r="F44" s="132">
        <v>23.51</v>
      </c>
      <c r="G44" s="142">
        <f t="shared" si="1"/>
        <v>28.212</v>
      </c>
      <c r="H44" s="34">
        <f t="shared" si="2"/>
        <v>24.913547000000005</v>
      </c>
      <c r="I44" s="83">
        <f t="shared" si="6"/>
        <v>29.896256400000006</v>
      </c>
    </row>
    <row r="45" spans="2:9" ht="34.5" customHeight="1" thickBot="1">
      <c r="B45" s="69">
        <f t="shared" si="3"/>
        <v>31</v>
      </c>
      <c r="C45" s="77" t="s">
        <v>13</v>
      </c>
      <c r="D45" s="31" t="s">
        <v>4</v>
      </c>
      <c r="E45" s="34">
        <v>53.66</v>
      </c>
      <c r="F45" s="129">
        <v>68.57</v>
      </c>
      <c r="G45" s="142">
        <f t="shared" si="1"/>
        <v>82.28399999999999</v>
      </c>
      <c r="H45" s="34">
        <f t="shared" si="2"/>
        <v>72.663629</v>
      </c>
      <c r="I45" s="83">
        <f t="shared" si="6"/>
        <v>87.1963548</v>
      </c>
    </row>
    <row r="46" spans="2:9" ht="34.5" customHeight="1" thickBot="1">
      <c r="B46" s="69">
        <f t="shared" si="3"/>
        <v>32</v>
      </c>
      <c r="C46" s="37" t="s">
        <v>14</v>
      </c>
      <c r="D46" s="38" t="s">
        <v>4</v>
      </c>
      <c r="E46" s="53">
        <v>58.43</v>
      </c>
      <c r="F46" s="111">
        <v>73.83</v>
      </c>
      <c r="G46" s="142">
        <f t="shared" si="1"/>
        <v>88.59599999999999</v>
      </c>
      <c r="H46" s="34">
        <f t="shared" si="2"/>
        <v>78.237651</v>
      </c>
      <c r="I46" s="83">
        <f t="shared" si="6"/>
        <v>93.88518119999999</v>
      </c>
    </row>
    <row r="47" spans="2:9" ht="34.5" customHeight="1" thickBot="1">
      <c r="B47" s="69">
        <f t="shared" si="3"/>
        <v>33</v>
      </c>
      <c r="C47" s="78" t="s">
        <v>15</v>
      </c>
      <c r="D47" s="79" t="s">
        <v>4</v>
      </c>
      <c r="E47" s="80">
        <v>63.69</v>
      </c>
      <c r="F47" s="132">
        <v>79.63</v>
      </c>
      <c r="G47" s="142">
        <f t="shared" si="1"/>
        <v>95.556</v>
      </c>
      <c r="H47" s="34">
        <f t="shared" si="2"/>
        <v>84.383911</v>
      </c>
      <c r="I47" s="83">
        <f t="shared" si="6"/>
        <v>101.26069319999999</v>
      </c>
    </row>
    <row r="48" spans="2:9" ht="34.5" customHeight="1" thickBot="1">
      <c r="B48" s="69">
        <f t="shared" si="3"/>
        <v>34</v>
      </c>
      <c r="C48" s="57" t="s">
        <v>22</v>
      </c>
      <c r="D48" s="58" t="s">
        <v>4</v>
      </c>
      <c r="E48" s="88">
        <v>13.78</v>
      </c>
      <c r="F48" s="131">
        <v>19.92</v>
      </c>
      <c r="G48" s="142">
        <f t="shared" si="1"/>
        <v>23.904</v>
      </c>
      <c r="H48" s="34">
        <f t="shared" si="2"/>
        <v>21.109224000000005</v>
      </c>
      <c r="I48" s="83">
        <f>H48*1.1</f>
        <v>23.220146400000008</v>
      </c>
    </row>
    <row r="49" spans="2:9" ht="34.5" customHeight="1" thickBot="1">
      <c r="B49" s="69">
        <f t="shared" si="3"/>
        <v>35</v>
      </c>
      <c r="C49" s="77" t="s">
        <v>36</v>
      </c>
      <c r="D49" s="31" t="s">
        <v>4</v>
      </c>
      <c r="E49" s="32">
        <v>41.5</v>
      </c>
      <c r="F49" s="129">
        <v>58.7</v>
      </c>
      <c r="G49" s="142">
        <f t="shared" si="1"/>
        <v>70.44</v>
      </c>
      <c r="H49" s="34">
        <f t="shared" si="2"/>
        <v>62.20439000000001</v>
      </c>
      <c r="I49" s="83">
        <f aca="true" t="shared" si="7" ref="I49:I56">H49*1.2</f>
        <v>74.64526800000002</v>
      </c>
    </row>
    <row r="50" spans="2:9" ht="34.5" customHeight="1" thickBot="1">
      <c r="B50" s="69">
        <f t="shared" si="3"/>
        <v>36</v>
      </c>
      <c r="C50" s="47" t="s">
        <v>16</v>
      </c>
      <c r="D50" s="38" t="s">
        <v>4</v>
      </c>
      <c r="E50" s="39">
        <v>36.44</v>
      </c>
      <c r="F50" s="111">
        <v>53.12</v>
      </c>
      <c r="G50" s="142">
        <f t="shared" si="1"/>
        <v>63.74399999999999</v>
      </c>
      <c r="H50" s="34">
        <f t="shared" si="2"/>
        <v>56.291264000000005</v>
      </c>
      <c r="I50" s="83">
        <f t="shared" si="7"/>
        <v>67.5495168</v>
      </c>
    </row>
    <row r="51" spans="2:9" ht="34.5" customHeight="1" thickBot="1">
      <c r="B51" s="69">
        <f t="shared" si="3"/>
        <v>37</v>
      </c>
      <c r="C51" s="89" t="s">
        <v>21</v>
      </c>
      <c r="D51" s="79" t="s">
        <v>4</v>
      </c>
      <c r="E51" s="80">
        <v>12.77</v>
      </c>
      <c r="F51" s="132">
        <v>20.61</v>
      </c>
      <c r="G51" s="142">
        <f t="shared" si="1"/>
        <v>24.732</v>
      </c>
      <c r="H51" s="34">
        <f t="shared" si="2"/>
        <v>21.840417000000002</v>
      </c>
      <c r="I51" s="83">
        <f t="shared" si="7"/>
        <v>26.208500400000002</v>
      </c>
    </row>
    <row r="52" spans="2:9" ht="34.5" customHeight="1">
      <c r="B52" s="69">
        <f t="shared" si="3"/>
        <v>38</v>
      </c>
      <c r="C52" s="90" t="s">
        <v>26</v>
      </c>
      <c r="D52" s="31" t="s">
        <v>9</v>
      </c>
      <c r="E52" s="91"/>
      <c r="F52" s="93">
        <f>F53*1.5</f>
        <v>9.99</v>
      </c>
      <c r="G52" s="92">
        <f aca="true" t="shared" si="8" ref="G52:G66">F52*1.2</f>
        <v>11.988</v>
      </c>
      <c r="H52" s="94"/>
      <c r="I52" s="95">
        <f t="shared" si="7"/>
        <v>0</v>
      </c>
    </row>
    <row r="53" spans="2:9" ht="34.5" customHeight="1">
      <c r="B53" s="69">
        <f t="shared" si="3"/>
        <v>39</v>
      </c>
      <c r="C53" s="96" t="s">
        <v>26</v>
      </c>
      <c r="D53" s="38" t="s">
        <v>24</v>
      </c>
      <c r="E53" s="97"/>
      <c r="F53" s="99">
        <f>66600/10000</f>
        <v>6.66</v>
      </c>
      <c r="G53" s="98">
        <f t="shared" si="8"/>
        <v>7.992</v>
      </c>
      <c r="H53" s="100"/>
      <c r="I53" s="101">
        <f t="shared" si="7"/>
        <v>0</v>
      </c>
    </row>
    <row r="54" spans="2:9" ht="33" customHeight="1">
      <c r="B54" s="69">
        <f t="shared" si="3"/>
        <v>40</v>
      </c>
      <c r="C54" s="102" t="s">
        <v>12</v>
      </c>
      <c r="D54" s="38" t="s">
        <v>17</v>
      </c>
      <c r="E54" s="97"/>
      <c r="F54" s="99">
        <f>75000/10000</f>
        <v>7.5</v>
      </c>
      <c r="G54" s="98">
        <f t="shared" si="8"/>
        <v>9</v>
      </c>
      <c r="H54" s="100"/>
      <c r="I54" s="101">
        <f t="shared" si="7"/>
        <v>0</v>
      </c>
    </row>
    <row r="55" spans="2:9" ht="34.5" customHeight="1">
      <c r="B55" s="69">
        <f t="shared" si="3"/>
        <v>41</v>
      </c>
      <c r="C55" s="102" t="s">
        <v>58</v>
      </c>
      <c r="D55" s="38" t="s">
        <v>17</v>
      </c>
      <c r="E55" s="97"/>
      <c r="F55" s="99">
        <v>49.93</v>
      </c>
      <c r="G55" s="98">
        <f t="shared" si="8"/>
        <v>59.916</v>
      </c>
      <c r="H55" s="100"/>
      <c r="I55" s="101">
        <f t="shared" si="7"/>
        <v>0</v>
      </c>
    </row>
    <row r="56" spans="2:9" ht="34.5" customHeight="1">
      <c r="B56" s="69">
        <f t="shared" si="3"/>
        <v>42</v>
      </c>
      <c r="C56" s="102" t="s">
        <v>28</v>
      </c>
      <c r="D56" s="38" t="s">
        <v>17</v>
      </c>
      <c r="E56" s="97"/>
      <c r="F56" s="99">
        <v>21.67</v>
      </c>
      <c r="G56" s="98">
        <f t="shared" si="8"/>
        <v>26.004</v>
      </c>
      <c r="H56" s="100"/>
      <c r="I56" s="101">
        <f t="shared" si="7"/>
        <v>0</v>
      </c>
    </row>
    <row r="57" spans="2:9" ht="31.5" customHeight="1" thickBot="1">
      <c r="B57" s="69">
        <f t="shared" si="3"/>
        <v>43</v>
      </c>
      <c r="C57" s="103" t="s">
        <v>29</v>
      </c>
      <c r="D57" s="42" t="s">
        <v>17</v>
      </c>
      <c r="E57" s="104"/>
      <c r="F57" s="106">
        <v>45.6</v>
      </c>
      <c r="G57" s="105">
        <f t="shared" si="8"/>
        <v>54.72</v>
      </c>
      <c r="H57" s="107"/>
      <c r="I57" s="108"/>
    </row>
    <row r="58" spans="2:9" ht="34.5" customHeight="1" thickBot="1">
      <c r="B58" s="69">
        <f t="shared" si="3"/>
        <v>44</v>
      </c>
      <c r="C58" s="109" t="s">
        <v>47</v>
      </c>
      <c r="D58" s="110" t="s">
        <v>4</v>
      </c>
      <c r="E58" s="111">
        <v>116.11</v>
      </c>
      <c r="F58" s="111">
        <v>163.45</v>
      </c>
      <c r="G58" s="98">
        <f t="shared" si="8"/>
        <v>196.14</v>
      </c>
      <c r="H58" s="34">
        <f>F58*1.0597</f>
        <v>173.207965</v>
      </c>
      <c r="I58" s="111">
        <f aca="true" t="shared" si="9" ref="I58:I66">H58*1.2</f>
        <v>207.849558</v>
      </c>
    </row>
    <row r="59" spans="2:9" ht="31.5" customHeight="1" thickBot="1">
      <c r="B59" s="69">
        <f t="shared" si="3"/>
        <v>45</v>
      </c>
      <c r="C59" s="47" t="s">
        <v>37</v>
      </c>
      <c r="D59" s="110" t="s">
        <v>4</v>
      </c>
      <c r="E59" s="111">
        <v>131.81</v>
      </c>
      <c r="F59" s="111">
        <v>182.49</v>
      </c>
      <c r="G59" s="98">
        <f t="shared" si="8"/>
        <v>218.988</v>
      </c>
      <c r="H59" s="34">
        <f aca="true" t="shared" si="10" ref="H59:H66">F59*1.0597</f>
        <v>193.38465300000001</v>
      </c>
      <c r="I59" s="111">
        <f t="shared" si="9"/>
        <v>232.0615836</v>
      </c>
    </row>
    <row r="60" spans="2:9" ht="31.5" customHeight="1" thickBot="1">
      <c r="B60" s="69">
        <f t="shared" si="3"/>
        <v>46</v>
      </c>
      <c r="C60" s="47" t="s">
        <v>52</v>
      </c>
      <c r="D60" s="110" t="s">
        <v>4</v>
      </c>
      <c r="E60" s="111">
        <v>65.2</v>
      </c>
      <c r="F60" s="111">
        <v>85.46</v>
      </c>
      <c r="G60" s="98">
        <f t="shared" si="8"/>
        <v>102.55199999999999</v>
      </c>
      <c r="H60" s="34">
        <f>F60*1.0597+0.01</f>
        <v>90.571962</v>
      </c>
      <c r="I60" s="111">
        <f t="shared" si="9"/>
        <v>108.6863544</v>
      </c>
    </row>
    <row r="61" spans="2:9" ht="31.5" customHeight="1" thickBot="1">
      <c r="B61" s="69">
        <f t="shared" si="3"/>
        <v>47</v>
      </c>
      <c r="C61" s="47" t="s">
        <v>40</v>
      </c>
      <c r="D61" s="110" t="s">
        <v>4</v>
      </c>
      <c r="E61" s="111">
        <v>215.06</v>
      </c>
      <c r="F61" s="111">
        <v>261.95</v>
      </c>
      <c r="G61" s="98">
        <f t="shared" si="8"/>
        <v>314.34</v>
      </c>
      <c r="H61" s="34">
        <f t="shared" si="10"/>
        <v>277.588415</v>
      </c>
      <c r="I61" s="111">
        <f t="shared" si="9"/>
        <v>333.106098</v>
      </c>
    </row>
    <row r="62" spans="2:9" ht="31.5" customHeight="1" thickBot="1">
      <c r="B62" s="69">
        <f t="shared" si="3"/>
        <v>48</v>
      </c>
      <c r="C62" s="47" t="s">
        <v>41</v>
      </c>
      <c r="D62" s="110" t="s">
        <v>4</v>
      </c>
      <c r="E62" s="111">
        <v>227.83</v>
      </c>
      <c r="F62" s="111">
        <v>277.36</v>
      </c>
      <c r="G62" s="98">
        <f t="shared" si="8"/>
        <v>332.832</v>
      </c>
      <c r="H62" s="34">
        <f t="shared" si="10"/>
        <v>293.91839200000004</v>
      </c>
      <c r="I62" s="111">
        <f t="shared" si="9"/>
        <v>352.7020704</v>
      </c>
    </row>
    <row r="63" spans="2:9" ht="31.5" customHeight="1" thickBot="1">
      <c r="B63" s="69">
        <f t="shared" si="3"/>
        <v>49</v>
      </c>
      <c r="C63" s="47" t="s">
        <v>54</v>
      </c>
      <c r="D63" s="110" t="s">
        <v>4</v>
      </c>
      <c r="E63" s="111">
        <v>205.27</v>
      </c>
      <c r="F63" s="111">
        <v>248.18</v>
      </c>
      <c r="G63" s="98">
        <f t="shared" si="8"/>
        <v>297.816</v>
      </c>
      <c r="H63" s="34">
        <f>F63*1.0597-0.01</f>
        <v>262.986346</v>
      </c>
      <c r="I63" s="111">
        <f t="shared" si="9"/>
        <v>315.5836152</v>
      </c>
    </row>
    <row r="64" spans="2:9" ht="31.5" customHeight="1" thickBot="1">
      <c r="B64" s="69">
        <f t="shared" si="3"/>
        <v>50</v>
      </c>
      <c r="C64" s="47" t="s">
        <v>55</v>
      </c>
      <c r="D64" s="110" t="s">
        <v>4</v>
      </c>
      <c r="E64" s="111">
        <v>243.59</v>
      </c>
      <c r="F64" s="111">
        <v>294.69</v>
      </c>
      <c r="G64" s="98">
        <f t="shared" si="8"/>
        <v>353.628</v>
      </c>
      <c r="H64" s="34">
        <f>F64*1.0597+0.01</f>
        <v>312.292993</v>
      </c>
      <c r="I64" s="111">
        <f t="shared" si="9"/>
        <v>374.75159160000004</v>
      </c>
    </row>
    <row r="65" spans="2:9" ht="31.5" customHeight="1" thickBot="1">
      <c r="B65" s="69">
        <f t="shared" si="3"/>
        <v>51</v>
      </c>
      <c r="C65" s="47" t="s">
        <v>56</v>
      </c>
      <c r="D65" s="110" t="s">
        <v>4</v>
      </c>
      <c r="E65" s="111">
        <v>213.1</v>
      </c>
      <c r="F65" s="111">
        <v>257.37</v>
      </c>
      <c r="G65" s="98">
        <f t="shared" si="8"/>
        <v>308.844</v>
      </c>
      <c r="H65" s="34">
        <f>F65*1.0597-0.01</f>
        <v>272.72498900000005</v>
      </c>
      <c r="I65" s="111">
        <f t="shared" si="9"/>
        <v>327.2699868</v>
      </c>
    </row>
    <row r="66" spans="2:9" ht="31.5" customHeight="1">
      <c r="B66" s="69">
        <f t="shared" si="3"/>
        <v>52</v>
      </c>
      <c r="C66" s="47" t="s">
        <v>57</v>
      </c>
      <c r="D66" s="110" t="s">
        <v>4</v>
      </c>
      <c r="E66" s="111">
        <v>52.26</v>
      </c>
      <c r="F66" s="111">
        <v>67.15</v>
      </c>
      <c r="G66" s="98">
        <f t="shared" si="8"/>
        <v>80.58</v>
      </c>
      <c r="H66" s="34">
        <f t="shared" si="10"/>
        <v>71.15885500000002</v>
      </c>
      <c r="I66" s="111">
        <f t="shared" si="9"/>
        <v>85.39062600000001</v>
      </c>
    </row>
    <row r="67" spans="2:9" ht="34.5" customHeight="1">
      <c r="B67" s="119"/>
      <c r="C67" s="119"/>
      <c r="D67" s="12"/>
      <c r="E67" s="12"/>
      <c r="F67" s="112"/>
      <c r="G67" s="12"/>
      <c r="H67" s="12"/>
      <c r="I67" s="12"/>
    </row>
    <row r="68" spans="2:9" ht="34.5" customHeight="1">
      <c r="B68" s="12"/>
      <c r="C68" s="12"/>
      <c r="D68" s="12"/>
      <c r="E68" s="12"/>
      <c r="F68" s="12"/>
      <c r="G68" s="12"/>
      <c r="H68" s="12"/>
      <c r="I68" s="12"/>
    </row>
    <row r="69" spans="2:9" ht="46.5" customHeight="1">
      <c r="B69" s="144" t="s">
        <v>73</v>
      </c>
      <c r="C69" s="143"/>
      <c r="D69" s="12"/>
      <c r="E69" s="12"/>
      <c r="F69" s="12"/>
      <c r="G69" s="12"/>
      <c r="H69" s="12"/>
      <c r="I69" s="12"/>
    </row>
    <row r="70" spans="2:9" ht="34.5" customHeight="1">
      <c r="B70" s="143"/>
      <c r="C70" s="143"/>
      <c r="D70" s="12"/>
      <c r="E70" s="12"/>
      <c r="F70" s="12"/>
      <c r="G70" s="12"/>
      <c r="H70" s="12"/>
      <c r="I70" s="12"/>
    </row>
    <row r="71" spans="2:9" ht="34.5" customHeight="1">
      <c r="B71" s="12"/>
      <c r="C71" s="12"/>
      <c r="D71" s="12"/>
      <c r="E71" s="12"/>
      <c r="F71" s="12"/>
      <c r="G71" s="12"/>
      <c r="H71" s="12"/>
      <c r="I71" s="12"/>
    </row>
    <row r="72" spans="2:9" ht="34.5" customHeight="1">
      <c r="B72" s="12"/>
      <c r="C72" s="12"/>
      <c r="D72" s="12"/>
      <c r="E72" s="12"/>
      <c r="F72" s="12"/>
      <c r="G72" s="12"/>
      <c r="H72" s="12"/>
      <c r="I72" s="12"/>
    </row>
    <row r="73" spans="2:9" ht="34.5" customHeight="1">
      <c r="B73" s="12"/>
      <c r="C73" s="12"/>
      <c r="D73" s="12"/>
      <c r="E73" s="12"/>
      <c r="F73" s="12"/>
      <c r="G73" s="12"/>
      <c r="H73" s="12"/>
      <c r="I73" s="12"/>
    </row>
    <row r="74" spans="2:9" ht="34.5" customHeight="1">
      <c r="B74" s="1"/>
      <c r="C74" s="1"/>
      <c r="D74" s="1"/>
      <c r="E74" s="1"/>
      <c r="F74" s="1"/>
      <c r="G74" s="1"/>
      <c r="H74" s="1"/>
      <c r="I74" s="1"/>
    </row>
    <row r="75" spans="2:9" ht="34.5" customHeight="1">
      <c r="B75" s="1"/>
      <c r="C75" s="1"/>
      <c r="D75" s="1"/>
      <c r="E75" s="1"/>
      <c r="F75" s="1"/>
      <c r="G75" s="1"/>
      <c r="H75" s="1"/>
      <c r="I75" s="1"/>
    </row>
    <row r="76" spans="2:9" ht="34.5" customHeight="1">
      <c r="B76" s="1"/>
      <c r="C76" s="1"/>
      <c r="D76" s="1"/>
      <c r="E76" s="1"/>
      <c r="F76" s="1"/>
      <c r="G76" s="1"/>
      <c r="H76" s="1"/>
      <c r="I76" s="1"/>
    </row>
    <row r="77" spans="2:9" ht="34.5" customHeight="1">
      <c r="B77" s="1"/>
      <c r="C77" s="1"/>
      <c r="D77" s="1"/>
      <c r="E77" s="1"/>
      <c r="F77" s="1"/>
      <c r="G77" s="1"/>
      <c r="H77" s="1"/>
      <c r="I77" s="1"/>
    </row>
    <row r="84" spans="2:9" ht="34.5" customHeight="1">
      <c r="B84" s="4"/>
      <c r="E84" s="4"/>
      <c r="F84" s="7"/>
      <c r="G84" s="4"/>
      <c r="H84" s="4"/>
      <c r="I84" s="4"/>
    </row>
    <row r="85" spans="2:9" ht="34.5" customHeight="1">
      <c r="B85" s="4"/>
      <c r="E85" s="6"/>
      <c r="F85" s="6"/>
      <c r="G85" s="6"/>
      <c r="H85" s="6"/>
      <c r="I85" s="6"/>
    </row>
    <row r="87" spans="2:9" ht="34.5" customHeight="1">
      <c r="B87" s="3"/>
      <c r="C87" s="3"/>
      <c r="D87" s="8"/>
      <c r="E87" s="8"/>
      <c r="F87" s="9"/>
      <c r="G87" s="3"/>
      <c r="H87" s="3"/>
      <c r="I87" s="3"/>
    </row>
    <row r="91" spans="2:3" ht="34.5" customHeight="1">
      <c r="B91" s="3"/>
      <c r="C91" s="3"/>
    </row>
    <row r="92" spans="2:3" ht="34.5" customHeight="1">
      <c r="B92" s="3"/>
      <c r="C92" s="3"/>
    </row>
    <row r="93" spans="2:3" ht="34.5" customHeight="1">
      <c r="B93" s="5"/>
      <c r="C93" s="3"/>
    </row>
    <row r="94" spans="2:3" ht="34.5" customHeight="1">
      <c r="B94" s="5"/>
      <c r="C94" s="3"/>
    </row>
    <row r="95" spans="2:3" ht="34.5" customHeight="1">
      <c r="B95" s="5"/>
      <c r="C95" s="3"/>
    </row>
    <row r="96" spans="2:3" ht="34.5" customHeight="1">
      <c r="B96" s="5"/>
      <c r="C96" s="3"/>
    </row>
    <row r="97" spans="2:3" ht="34.5" customHeight="1">
      <c r="B97" s="3"/>
      <c r="C97" s="3"/>
    </row>
    <row r="98" spans="2:3" ht="34.5" customHeight="1">
      <c r="B98" s="3"/>
      <c r="C98" s="3"/>
    </row>
  </sheetData>
  <sheetProtection/>
  <mergeCells count="8">
    <mergeCell ref="B69:C70"/>
    <mergeCell ref="B67:C67"/>
    <mergeCell ref="C1:I1"/>
    <mergeCell ref="H7:I8"/>
    <mergeCell ref="F7:G8"/>
    <mergeCell ref="C5:I5"/>
    <mergeCell ref="C3:I3"/>
    <mergeCell ref="E7:E9"/>
  </mergeCells>
  <printOptions verticalCentered="1"/>
  <pageMargins left="0.83" right="0" top="0.35433070866141736" bottom="0.35433070866141736" header="0.31496062992125984" footer="0.11811023622047245"/>
  <pageSetup horizontalDpi="120" verticalDpi="120" orientation="portrait" paperSize="9" scale="31" r:id="rId1"/>
  <rowBreaks count="3" manualBreakCount="3">
    <brk id="247" min="1" max="11" man="1"/>
    <brk id="278" min="1" max="11" man="1"/>
    <brk id="310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2019-09-02T06:16:48Z</cp:lastPrinted>
  <dcterms:created xsi:type="dcterms:W3CDTF">2004-06-04T05:06:10Z</dcterms:created>
  <dcterms:modified xsi:type="dcterms:W3CDTF">2019-09-03T11:07:48Z</dcterms:modified>
  <cp:category/>
  <cp:version/>
  <cp:contentType/>
  <cp:contentStatus/>
</cp:coreProperties>
</file>